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zakazky\DC_Veska_22\02_dokumentace\Rozpocty\DSP+DPS\230106_rozpocet_bezCHL_1-23\"/>
    </mc:Choice>
  </mc:AlternateContent>
  <xr:revisionPtr revIDLastSave="0" documentId="13_ncr:1_{8DD90D13-A83E-47E3-AA27-A3ED99AAC613}" xr6:coauthVersionLast="47" xr6:coauthVersionMax="47" xr10:uidLastSave="{00000000-0000-0000-0000-000000000000}"/>
  <bookViews>
    <workbookView xWindow="-108" yWindow="-108" windowWidth="30936" windowHeight="16896" tabRatio="394" xr2:uid="{00000000-000D-0000-FFFF-FFFF00000000}"/>
  </bookViews>
  <sheets>
    <sheet name="rekapitulace" sheetId="1" r:id="rId1"/>
    <sheet name="NN nosný materiál" sheetId="2" r:id="rId2"/>
    <sheet name="NN montáž " sheetId="3" r:id="rId3"/>
    <sheet name="NN dodávky " sheetId="4" r:id="rId4"/>
    <sheet name="trasování MN" sheetId="5" r:id="rId5"/>
  </sheets>
  <calcPr calcId="181029"/>
</workbook>
</file>

<file path=xl/calcChain.xml><?xml version="1.0" encoding="utf-8"?>
<calcChain xmlns="http://schemas.openxmlformats.org/spreadsheetml/2006/main">
  <c r="F7" i="3" l="1"/>
  <c r="F8" i="3"/>
  <c r="F9" i="3"/>
  <c r="F10" i="3"/>
  <c r="F11" i="3"/>
  <c r="F20" i="2"/>
  <c r="F19" i="2"/>
  <c r="F18" i="2"/>
  <c r="F17" i="2"/>
  <c r="F15" i="2"/>
  <c r="F14" i="2"/>
  <c r="F13" i="2"/>
  <c r="F12" i="2"/>
  <c r="F10" i="2"/>
  <c r="F7" i="2"/>
  <c r="F6" i="2"/>
  <c r="F28" i="5"/>
  <c r="F27" i="5"/>
  <c r="F26" i="5"/>
  <c r="F25" i="5"/>
  <c r="F20" i="5"/>
  <c r="F19" i="5"/>
  <c r="F18" i="5"/>
  <c r="F16" i="5"/>
  <c r="F23" i="4"/>
  <c r="F17" i="4"/>
  <c r="F16" i="4"/>
  <c r="F14" i="4"/>
  <c r="F13" i="4"/>
  <c r="F12" i="4"/>
  <c r="F10" i="4"/>
  <c r="F9" i="4"/>
  <c r="F33" i="3"/>
  <c r="F32" i="3"/>
  <c r="F31" i="3"/>
  <c r="F29" i="3"/>
  <c r="F28" i="3"/>
  <c r="F22" i="3"/>
  <c r="F20" i="3"/>
  <c r="F18" i="3"/>
  <c r="F16" i="3"/>
  <c r="F15" i="3"/>
  <c r="F14" i="3"/>
  <c r="F12" i="3"/>
  <c r="F29" i="2"/>
  <c r="F27" i="2"/>
  <c r="F26" i="2"/>
  <c r="F24" i="2"/>
  <c r="F22" i="2"/>
  <c r="F21" i="2"/>
  <c r="F16" i="2"/>
  <c r="F11" i="2"/>
  <c r="F9" i="2"/>
  <c r="F8" i="2"/>
  <c r="F30" i="3"/>
  <c r="F13" i="3"/>
  <c r="F19" i="3"/>
  <c r="F21" i="3"/>
  <c r="F6" i="3"/>
  <c r="F22" i="4"/>
  <c r="F11" i="4"/>
  <c r="F15" i="4"/>
  <c r="F7" i="4"/>
  <c r="F17" i="5"/>
  <c r="F29" i="5" l="1"/>
  <c r="F19" i="1" s="1"/>
  <c r="F21" i="5"/>
  <c r="F18" i="1" s="1"/>
  <c r="F24" i="4"/>
  <c r="F18" i="4"/>
  <c r="F34" i="3"/>
  <c r="F10" i="1" s="1"/>
  <c r="F23" i="3"/>
  <c r="F9" i="1" s="1"/>
  <c r="F31" i="2"/>
  <c r="F33" i="2" s="1"/>
  <c r="F8" i="1" s="1"/>
  <c r="F8" i="5"/>
  <c r="F9" i="5"/>
  <c r="F10" i="5"/>
  <c r="F7" i="5"/>
  <c r="F6" i="5"/>
  <c r="F27" i="4" l="1"/>
  <c r="F11" i="1" s="1"/>
  <c r="F13" i="1" s="1"/>
  <c r="F11" i="5"/>
  <c r="F12" i="5" s="1"/>
  <c r="F31" i="5" l="1"/>
  <c r="F17" i="1"/>
  <c r="F20" i="1" s="1"/>
  <c r="F22" i="1" s="1"/>
</calcChain>
</file>

<file path=xl/sharedStrings.xml><?xml version="1.0" encoding="utf-8"?>
<sst xmlns="http://schemas.openxmlformats.org/spreadsheetml/2006/main" count="174" uniqueCount="105">
  <si>
    <t>PR351 D1.4.4-3 Rozpočet</t>
  </si>
  <si>
    <t>DC Veská</t>
  </si>
  <si>
    <t>REKAPITULACE</t>
  </si>
  <si>
    <t>Rozvody NN</t>
  </si>
  <si>
    <t>1.Nosný materiál</t>
  </si>
  <si>
    <t>2.Montáž</t>
  </si>
  <si>
    <t>5.Výchozí revize</t>
  </si>
  <si>
    <t>Celkem</t>
  </si>
  <si>
    <t/>
  </si>
  <si>
    <t>Trasování rozvodů MN</t>
  </si>
  <si>
    <t>3.Výsek kapes,drážek</t>
  </si>
  <si>
    <t>Uvedené ceny jsou bez DPH.</t>
  </si>
  <si>
    <t>1.Nosný materiál NN</t>
  </si>
  <si>
    <t>název</t>
  </si>
  <si>
    <t>ks,m,hod</t>
  </si>
  <si>
    <t>a´</t>
  </si>
  <si>
    <t>celkem</t>
  </si>
  <si>
    <t>1.Kabel CYKY J3x1,5</t>
  </si>
  <si>
    <t>2.Kabel CYKY O3x1,5</t>
  </si>
  <si>
    <t>3.Kabel CYKY J3x2,5</t>
  </si>
  <si>
    <t>4.Kabel CYKY J5x2,5</t>
  </si>
  <si>
    <t>5.Kabel CYKY J4x10</t>
  </si>
  <si>
    <t>6.Vodič CY10</t>
  </si>
  <si>
    <t>7.Kabelový žlab 100x100,vč.podpěr</t>
  </si>
  <si>
    <t>8.Spínač č.1, IP30 zapuštěná montáž</t>
  </si>
  <si>
    <t>9.Spínač č.5, IP30 zapuštěná montáž</t>
  </si>
  <si>
    <t>10.Spínač č.6, IP30 zapuštěná montáž</t>
  </si>
  <si>
    <t>11.Spínač č.7, IP30 zapuštěná montáž</t>
  </si>
  <si>
    <t>12.Zás.230V,IP30 zap.mont.</t>
  </si>
  <si>
    <t>13.Dvojzás.230V bílá,IP30 zap.mont.</t>
  </si>
  <si>
    <t>14.Dvojzás.230V hnědá,IP30 zap.mont.</t>
  </si>
  <si>
    <t>15.Krabice KU68</t>
  </si>
  <si>
    <t>16.Krabice odbočná  IP30 /KR68/</t>
  </si>
  <si>
    <t>17.LED kruhové 36W/3000K</t>
  </si>
  <si>
    <t>E1</t>
  </si>
  <si>
    <t>2800lm, IP30</t>
  </si>
  <si>
    <t>18.LED E6060 40W/4000K</t>
  </si>
  <si>
    <t>E2</t>
  </si>
  <si>
    <t>3400lm, IP30 + rám E6060</t>
  </si>
  <si>
    <t>19.LED 18W, IP44</t>
  </si>
  <si>
    <t>E3</t>
  </si>
  <si>
    <t>20.LED nouz.OZN/LVNO/3W/C/1/SE/X/WH</t>
  </si>
  <si>
    <t>E4</t>
  </si>
  <si>
    <t>1hod/3W open area</t>
  </si>
  <si>
    <t>21.LED nouz.OZN/ETE/1W/E/1/SE/X/WH</t>
  </si>
  <si>
    <t>E5</t>
  </si>
  <si>
    <t>1hod/1W</t>
  </si>
  <si>
    <t>22.Spotř.materiál 2%</t>
  </si>
  <si>
    <t>2.Montáž NN</t>
  </si>
  <si>
    <t>1.Mont.kabelu do 5x2,5 p.o.</t>
  </si>
  <si>
    <t>2.Mont.kabelu do 5x10 p.o.</t>
  </si>
  <si>
    <t>3.Mon.vodiče posp.CY10,vč.svorek</t>
  </si>
  <si>
    <t>4.Mont.spínače 1/0,1,5,6,7</t>
  </si>
  <si>
    <t>6.Mont.zásuvky,průběžné zap.</t>
  </si>
  <si>
    <t>7.Mont.žlabu 100x100 vč.podpěr</t>
  </si>
  <si>
    <t>8.Připojení spotř.230V</t>
  </si>
  <si>
    <t>9.Připojení spotř.400V</t>
  </si>
  <si>
    <t>10.Mon.krabice KR vč zapojení</t>
  </si>
  <si>
    <t>11.Mont.krabice přístrojové</t>
  </si>
  <si>
    <t>12.Mont.osv.tělesa přisazeného</t>
  </si>
  <si>
    <t>E1,E2,E3,E4,E5</t>
  </si>
  <si>
    <t>13.Montáž rozvaděče do 10kg</t>
  </si>
  <si>
    <t>14.Ukončení vodiče do 2,5mm2</t>
  </si>
  <si>
    <t>15.Ukončení vodiče do 10mm2</t>
  </si>
  <si>
    <t>16.Demontáže stáv.rozvodů</t>
  </si>
  <si>
    <t>17.Neidentifikovat.položky</t>
  </si>
  <si>
    <t>1.Výsek drážek do 3x3</t>
  </si>
  <si>
    <t>2.Výsek drážek do 6x3</t>
  </si>
  <si>
    <t>3.Výsek drážek do 10x5</t>
  </si>
  <si>
    <t>4.Průraz cihl.szdivem 45cm</t>
  </si>
  <si>
    <t>5.Výsek kapes KU68,KR68</t>
  </si>
  <si>
    <t>6.Výsek kapes pro R2.2</t>
  </si>
  <si>
    <t>4.Dodávky</t>
  </si>
  <si>
    <t>Rozvaděč R2.2</t>
  </si>
  <si>
    <t>1.Velkoobsahová rozvodnice</t>
  </si>
  <si>
    <t>F-U-5/120-C IP30</t>
  </si>
  <si>
    <t>2.SPD 2, 3pól.</t>
  </si>
  <si>
    <t>3.Jistič C10/1 /10kA/</t>
  </si>
  <si>
    <t>4.Jistič B16/1 /10kA/</t>
  </si>
  <si>
    <t>5.Jistič B16/3 /10kA/</t>
  </si>
  <si>
    <t>6.Jistič C16/1 /10kA/</t>
  </si>
  <si>
    <t>7.Proud.chránič 25/4/0,03</t>
  </si>
  <si>
    <t>8.Vypínač In 63A</t>
  </si>
  <si>
    <t>9.Spotř.materiál</t>
  </si>
  <si>
    <t>10.Sestavení R1</t>
  </si>
  <si>
    <t>Doplnění R1</t>
  </si>
  <si>
    <t>1.Jistič B40/3</t>
  </si>
  <si>
    <t>2.Úprava R1</t>
  </si>
  <si>
    <t>Dodávky celkem</t>
  </si>
  <si>
    <t>1.Nosný materiál MN</t>
  </si>
  <si>
    <t>1.Krabice KU68</t>
  </si>
  <si>
    <t>2.Krabice KT250</t>
  </si>
  <si>
    <t>3.Trubka FXP20</t>
  </si>
  <si>
    <t>4.Trubka kopoflex 80</t>
  </si>
  <si>
    <t>5.Vodič CY1,5 zaváděcí</t>
  </si>
  <si>
    <t>6.Spotřební materiál 2%</t>
  </si>
  <si>
    <t>2.Montáž MN</t>
  </si>
  <si>
    <t>1.Mont.krabic přístrojové</t>
  </si>
  <si>
    <t>2.Mont.krabice KT250</t>
  </si>
  <si>
    <t>3.Mont.trubky 20mm</t>
  </si>
  <si>
    <t>4.Mont.trubky 80mm</t>
  </si>
  <si>
    <t>5.Neidentifik.položky</t>
  </si>
  <si>
    <t>3.Průraz cihl.szdivem 45cm</t>
  </si>
  <si>
    <t>5.Výsek kapes KU68</t>
  </si>
  <si>
    <t>Elektro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</si>
</sst>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5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name val="Arial"/>
      <family val="2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1" fontId="1" fillId="0" borderId="0" xfId="0" applyNumberFormat="1" applyFont="1"/>
    <xf numFmtId="164" fontId="0" fillId="0" borderId="0" xfId="0" applyNumberFormat="1" applyAlignment="1">
      <alignment horizontal="right"/>
    </xf>
    <xf numFmtId="164" fontId="1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164" fontId="0" fillId="0" borderId="0" xfId="0" applyNumberFormat="1"/>
    <xf numFmtId="164" fontId="1" fillId="0" borderId="0" xfId="0" applyNumberFormat="1" applyFont="1"/>
    <xf numFmtId="164" fontId="0" fillId="2" borderId="0" xfId="0" applyNumberFormat="1" applyFill="1" applyAlignment="1" applyProtection="1">
      <alignment horizontal="right"/>
      <protection locked="0"/>
    </xf>
    <xf numFmtId="164" fontId="0" fillId="2" borderId="0" xfId="0" applyNumberFormat="1" applyFill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tabSelected="1" topLeftCell="A2" zoomScaleNormal="100" workbookViewId="0">
      <selection activeCell="F12" sqref="F12"/>
    </sheetView>
  </sheetViews>
  <sheetFormatPr defaultRowHeight="13.2" x14ac:dyDescent="0.25"/>
  <cols>
    <col min="1" max="8" width="11.5546875"/>
    <col min="9" max="9" width="10.21875" customWidth="1"/>
    <col min="10" max="1025" width="11.5546875"/>
  </cols>
  <sheetData>
    <row r="1" spans="1:6" ht="12.9" customHeight="1" x14ac:dyDescent="0.25">
      <c r="A1" s="1" t="s">
        <v>0</v>
      </c>
      <c r="B1" s="1"/>
      <c r="C1" s="1"/>
      <c r="D1" s="1"/>
    </row>
    <row r="2" spans="1:6" ht="12.9" customHeight="1" x14ac:dyDescent="0.25">
      <c r="A2" s="1" t="s">
        <v>1</v>
      </c>
      <c r="B2" s="1"/>
      <c r="C2" s="1"/>
      <c r="D2" s="1"/>
    </row>
    <row r="3" spans="1:6" ht="12.9" customHeight="1" x14ac:dyDescent="0.25"/>
    <row r="4" spans="1:6" ht="12.9" customHeight="1" x14ac:dyDescent="0.25">
      <c r="A4" s="1"/>
      <c r="B4" s="1"/>
      <c r="C4" s="1"/>
      <c r="D4" s="1"/>
    </row>
    <row r="5" spans="1:6" ht="15.3" customHeight="1" x14ac:dyDescent="0.3">
      <c r="A5" s="1"/>
      <c r="B5" s="1"/>
      <c r="C5" s="2" t="s">
        <v>2</v>
      </c>
      <c r="D5" s="2"/>
    </row>
    <row r="6" spans="1:6" ht="15.3" customHeight="1" x14ac:dyDescent="0.3">
      <c r="A6" s="3"/>
      <c r="B6" s="3"/>
      <c r="C6" s="2"/>
      <c r="D6" s="2"/>
    </row>
    <row r="7" spans="1:6" ht="12.9" customHeight="1" x14ac:dyDescent="0.25">
      <c r="A7" s="1" t="s">
        <v>3</v>
      </c>
      <c r="F7" s="8"/>
    </row>
    <row r="8" spans="1:6" ht="12.9" customHeight="1" x14ac:dyDescent="0.25">
      <c r="A8" t="s">
        <v>4</v>
      </c>
      <c r="F8" s="6">
        <f>'NN nosný materiál'!F33</f>
        <v>0</v>
      </c>
    </row>
    <row r="9" spans="1:6" ht="12.9" customHeight="1" x14ac:dyDescent="0.25">
      <c r="A9" t="s">
        <v>5</v>
      </c>
      <c r="F9" s="6">
        <f>'NN montáž '!F23</f>
        <v>0</v>
      </c>
    </row>
    <row r="10" spans="1:6" ht="12.9" customHeight="1" x14ac:dyDescent="0.25">
      <c r="A10" t="s">
        <v>10</v>
      </c>
      <c r="F10" s="6">
        <f>'NN montáž '!F34</f>
        <v>0</v>
      </c>
    </row>
    <row r="11" spans="1:6" ht="12.9" customHeight="1" x14ac:dyDescent="0.25">
      <c r="A11" t="s">
        <v>72</v>
      </c>
      <c r="F11" s="6">
        <f>'NN dodávky '!F27</f>
        <v>0</v>
      </c>
    </row>
    <row r="12" spans="1:6" ht="12.9" customHeight="1" x14ac:dyDescent="0.25">
      <c r="A12" t="s">
        <v>6</v>
      </c>
      <c r="F12" s="11">
        <v>0</v>
      </c>
    </row>
    <row r="13" spans="1:6" ht="12.9" customHeight="1" x14ac:dyDescent="0.25">
      <c r="A13" s="1" t="s">
        <v>7</v>
      </c>
      <c r="B13" s="1"/>
      <c r="C13" s="1"/>
      <c r="D13" s="1"/>
      <c r="E13" s="1"/>
      <c r="F13" s="7">
        <f>SUM(F8:F12)</f>
        <v>0</v>
      </c>
    </row>
    <row r="14" spans="1:6" ht="12.9" customHeight="1" x14ac:dyDescent="0.25">
      <c r="A14" s="1"/>
      <c r="B14" s="1"/>
      <c r="C14" s="1"/>
      <c r="D14" s="1"/>
      <c r="E14" s="1"/>
      <c r="F14" s="6" t="s">
        <v>8</v>
      </c>
    </row>
    <row r="15" spans="1:6" ht="12.9" customHeight="1" x14ac:dyDescent="0.25">
      <c r="A15" s="1"/>
      <c r="B15" s="1"/>
      <c r="C15" s="1"/>
      <c r="D15" s="1"/>
      <c r="E15" s="1"/>
      <c r="F15" s="6"/>
    </row>
    <row r="16" spans="1:6" ht="12.9" customHeight="1" x14ac:dyDescent="0.25">
      <c r="A16" s="1" t="s">
        <v>9</v>
      </c>
      <c r="F16" s="6"/>
    </row>
    <row r="17" spans="1:6" ht="12.9" customHeight="1" x14ac:dyDescent="0.25">
      <c r="A17" t="s">
        <v>4</v>
      </c>
      <c r="F17" s="6">
        <f>'trasování MN'!F12</f>
        <v>0</v>
      </c>
    </row>
    <row r="18" spans="1:6" ht="12.9" customHeight="1" x14ac:dyDescent="0.25">
      <c r="A18" t="s">
        <v>5</v>
      </c>
      <c r="F18" s="6">
        <f>'trasování MN'!F21</f>
        <v>0</v>
      </c>
    </row>
    <row r="19" spans="1:6" ht="12.9" customHeight="1" x14ac:dyDescent="0.25">
      <c r="A19" t="s">
        <v>10</v>
      </c>
      <c r="F19" s="6">
        <f>'trasování MN'!F29</f>
        <v>0</v>
      </c>
    </row>
    <row r="20" spans="1:6" ht="12.9" customHeight="1" x14ac:dyDescent="0.25">
      <c r="A20" s="1" t="s">
        <v>7</v>
      </c>
      <c r="B20" s="1"/>
      <c r="C20" s="1"/>
      <c r="D20" s="1"/>
      <c r="E20" s="1"/>
      <c r="F20" s="7">
        <f>SUM(F17:F19)</f>
        <v>0</v>
      </c>
    </row>
    <row r="21" spans="1:6" ht="12.9" customHeight="1" x14ac:dyDescent="0.25">
      <c r="A21" s="1"/>
      <c r="B21" s="1"/>
      <c r="C21" s="1"/>
      <c r="D21" s="1"/>
      <c r="E21" s="1"/>
      <c r="F21" s="6" t="s">
        <v>8</v>
      </c>
    </row>
    <row r="22" spans="1:6" ht="12.9" customHeight="1" x14ac:dyDescent="0.25">
      <c r="A22" t="s">
        <v>104</v>
      </c>
      <c r="F22" s="7">
        <f>F13+F20</f>
        <v>0</v>
      </c>
    </row>
    <row r="23" spans="1:6" ht="12.9" customHeight="1" x14ac:dyDescent="0.25">
      <c r="A23" s="1"/>
      <c r="F23" s="8"/>
    </row>
    <row r="24" spans="1:6" ht="12.9" customHeight="1" x14ac:dyDescent="0.25">
      <c r="F24" s="8"/>
    </row>
    <row r="25" spans="1:6" ht="12.9" customHeight="1" x14ac:dyDescent="0.25">
      <c r="A25" t="s">
        <v>11</v>
      </c>
    </row>
  </sheetData>
  <sheetProtection algorithmName="SHA-512" hashValue="+v+1jcbO8+m4DWPCylQgzVMe225zmTPrMe+GaCFT2U8f1XUWF5hXF/OFMOkvKtNbWKNP+FIjBiJxU8xQtA4cgg==" saltValue="t1Y7JvlHbpaaQWeLKqmpug==" spinCount="100000" sheet="1" objects="1" scenarios="1" selectLockedCells="1"/>
  <pageMargins left="0.78749999999999998" right="0.78749999999999998" top="0.78749999999999998" bottom="0.78749999999999998" header="0.51180555555555496" footer="0.51180555555555496"/>
  <pageSetup paperSize="9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6"/>
  <sheetViews>
    <sheetView zoomScaleNormal="100" workbookViewId="0">
      <selection activeCell="E6" sqref="E6:E29"/>
    </sheetView>
  </sheetViews>
  <sheetFormatPr defaultRowHeight="13.2" x14ac:dyDescent="0.25"/>
  <cols>
    <col min="1" max="8" width="11.5546875"/>
    <col min="9" max="9" width="9" customWidth="1"/>
    <col min="10" max="1025" width="11.5546875"/>
  </cols>
  <sheetData>
    <row r="1" spans="1:9" ht="12.9" customHeight="1" x14ac:dyDescent="0.25">
      <c r="A1" s="1" t="s">
        <v>0</v>
      </c>
      <c r="B1" s="1"/>
      <c r="C1" s="1"/>
    </row>
    <row r="2" spans="1:9" ht="12.9" customHeight="1" x14ac:dyDescent="0.25">
      <c r="A2" s="1" t="s">
        <v>1</v>
      </c>
      <c r="B2" s="1"/>
      <c r="C2" s="1"/>
    </row>
    <row r="3" spans="1:9" ht="12.9" customHeight="1" x14ac:dyDescent="0.3">
      <c r="A3" s="2"/>
      <c r="B3" s="2"/>
      <c r="C3" s="2"/>
    </row>
    <row r="4" spans="1:9" ht="15.3" customHeight="1" x14ac:dyDescent="0.25">
      <c r="A4" s="1" t="s">
        <v>12</v>
      </c>
      <c r="B4" s="1"/>
      <c r="I4" s="4"/>
    </row>
    <row r="5" spans="1:9" ht="15.3" customHeight="1" x14ac:dyDescent="0.25">
      <c r="A5" t="s">
        <v>13</v>
      </c>
      <c r="D5" t="s">
        <v>14</v>
      </c>
      <c r="E5" t="s">
        <v>15</v>
      </c>
      <c r="F5" t="s">
        <v>16</v>
      </c>
      <c r="I5" s="4"/>
    </row>
    <row r="6" spans="1:9" ht="15.3" customHeight="1" x14ac:dyDescent="0.25">
      <c r="A6" t="s">
        <v>17</v>
      </c>
      <c r="D6">
        <v>495</v>
      </c>
      <c r="E6" s="12">
        <v>0</v>
      </c>
      <c r="F6" s="6">
        <f>$D6*$E6</f>
        <v>0</v>
      </c>
      <c r="I6" s="4"/>
    </row>
    <row r="7" spans="1:9" ht="15.3" customHeight="1" x14ac:dyDescent="0.25">
      <c r="A7" t="s">
        <v>18</v>
      </c>
      <c r="D7">
        <v>90</v>
      </c>
      <c r="E7" s="12">
        <v>0</v>
      </c>
      <c r="F7" s="6">
        <f t="shared" ref="F7:F29" si="0">$D7*$E7</f>
        <v>0</v>
      </c>
      <c r="I7" s="4"/>
    </row>
    <row r="8" spans="1:9" ht="15.3" customHeight="1" x14ac:dyDescent="0.25">
      <c r="A8" t="s">
        <v>19</v>
      </c>
      <c r="D8">
        <v>1240</v>
      </c>
      <c r="E8" s="12">
        <v>0</v>
      </c>
      <c r="F8" s="6">
        <f t="shared" si="0"/>
        <v>0</v>
      </c>
      <c r="I8" s="4"/>
    </row>
    <row r="9" spans="1:9" ht="15.3" customHeight="1" x14ac:dyDescent="0.25">
      <c r="A9" t="s">
        <v>20</v>
      </c>
      <c r="D9">
        <v>40</v>
      </c>
      <c r="E9" s="12">
        <v>0</v>
      </c>
      <c r="F9" s="6">
        <f t="shared" si="0"/>
        <v>0</v>
      </c>
      <c r="I9" s="4"/>
    </row>
    <row r="10" spans="1:9" ht="15.3" customHeight="1" x14ac:dyDescent="0.25">
      <c r="A10" t="s">
        <v>21</v>
      </c>
      <c r="D10">
        <v>20</v>
      </c>
      <c r="E10" s="12">
        <v>0</v>
      </c>
      <c r="F10" s="6">
        <f t="shared" si="0"/>
        <v>0</v>
      </c>
      <c r="I10" s="4"/>
    </row>
    <row r="11" spans="1:9" ht="15.3" customHeight="1" x14ac:dyDescent="0.25">
      <c r="A11" t="s">
        <v>22</v>
      </c>
      <c r="D11">
        <v>20</v>
      </c>
      <c r="E11" s="12">
        <v>0</v>
      </c>
      <c r="F11" s="6">
        <f t="shared" si="0"/>
        <v>0</v>
      </c>
      <c r="I11" s="4"/>
    </row>
    <row r="12" spans="1:9" ht="15.3" customHeight="1" x14ac:dyDescent="0.25">
      <c r="A12" t="s">
        <v>23</v>
      </c>
      <c r="D12">
        <v>25</v>
      </c>
      <c r="E12" s="12">
        <v>0</v>
      </c>
      <c r="F12" s="6">
        <f t="shared" si="0"/>
        <v>0</v>
      </c>
      <c r="I12" s="4"/>
    </row>
    <row r="13" spans="1:9" ht="15.3" customHeight="1" x14ac:dyDescent="0.25">
      <c r="A13" t="s">
        <v>24</v>
      </c>
      <c r="D13">
        <v>3</v>
      </c>
      <c r="E13" s="12">
        <v>0</v>
      </c>
      <c r="F13" s="6">
        <f t="shared" si="0"/>
        <v>0</v>
      </c>
      <c r="I13" s="4"/>
    </row>
    <row r="14" spans="1:9" ht="15.3" customHeight="1" x14ac:dyDescent="0.25">
      <c r="A14" t="s">
        <v>25</v>
      </c>
      <c r="D14">
        <v>6</v>
      </c>
      <c r="E14" s="12">
        <v>0</v>
      </c>
      <c r="F14" s="6">
        <f t="shared" si="0"/>
        <v>0</v>
      </c>
      <c r="I14" s="4"/>
    </row>
    <row r="15" spans="1:9" ht="15.3" customHeight="1" x14ac:dyDescent="0.25">
      <c r="A15" t="s">
        <v>26</v>
      </c>
      <c r="D15">
        <v>4</v>
      </c>
      <c r="E15" s="12">
        <v>0</v>
      </c>
      <c r="F15" s="6">
        <f t="shared" si="0"/>
        <v>0</v>
      </c>
      <c r="I15" s="4"/>
    </row>
    <row r="16" spans="1:9" ht="15.3" customHeight="1" x14ac:dyDescent="0.25">
      <c r="A16" t="s">
        <v>27</v>
      </c>
      <c r="D16">
        <v>5</v>
      </c>
      <c r="E16" s="12">
        <v>0</v>
      </c>
      <c r="F16" s="6">
        <f t="shared" si="0"/>
        <v>0</v>
      </c>
      <c r="I16" s="4"/>
    </row>
    <row r="17" spans="1:9" ht="15.3" customHeight="1" x14ac:dyDescent="0.25">
      <c r="A17" t="s">
        <v>28</v>
      </c>
      <c r="D17">
        <v>38</v>
      </c>
      <c r="E17" s="12">
        <v>0</v>
      </c>
      <c r="F17" s="6">
        <f t="shared" si="0"/>
        <v>0</v>
      </c>
      <c r="I17" s="4"/>
    </row>
    <row r="18" spans="1:9" ht="15.3" customHeight="1" x14ac:dyDescent="0.25">
      <c r="A18" t="s">
        <v>29</v>
      </c>
      <c r="D18">
        <v>36</v>
      </c>
      <c r="E18" s="12">
        <v>0</v>
      </c>
      <c r="F18" s="6">
        <f t="shared" si="0"/>
        <v>0</v>
      </c>
      <c r="I18" s="4"/>
    </row>
    <row r="19" spans="1:9" ht="15.3" customHeight="1" x14ac:dyDescent="0.25">
      <c r="A19" t="s">
        <v>30</v>
      </c>
      <c r="D19">
        <v>9</v>
      </c>
      <c r="E19" s="12">
        <v>0</v>
      </c>
      <c r="F19" s="6">
        <f t="shared" si="0"/>
        <v>0</v>
      </c>
      <c r="I19" s="4"/>
    </row>
    <row r="20" spans="1:9" ht="15.3" customHeight="1" x14ac:dyDescent="0.25">
      <c r="A20" t="s">
        <v>31</v>
      </c>
      <c r="D20">
        <v>105</v>
      </c>
      <c r="E20" s="12">
        <v>0</v>
      </c>
      <c r="F20" s="6">
        <f t="shared" si="0"/>
        <v>0</v>
      </c>
      <c r="I20" s="4"/>
    </row>
    <row r="21" spans="1:9" ht="15.3" customHeight="1" x14ac:dyDescent="0.25">
      <c r="A21" t="s">
        <v>32</v>
      </c>
      <c r="D21">
        <v>10</v>
      </c>
      <c r="E21" s="12">
        <v>0</v>
      </c>
      <c r="F21" s="6">
        <f t="shared" si="0"/>
        <v>0</v>
      </c>
      <c r="I21" s="4"/>
    </row>
    <row r="22" spans="1:9" ht="15.3" customHeight="1" x14ac:dyDescent="0.25">
      <c r="A22" t="s">
        <v>33</v>
      </c>
      <c r="D22">
        <v>25</v>
      </c>
      <c r="E22" s="12">
        <v>0</v>
      </c>
      <c r="F22" s="6">
        <f t="shared" si="0"/>
        <v>0</v>
      </c>
      <c r="G22" t="s">
        <v>34</v>
      </c>
      <c r="I22" s="4"/>
    </row>
    <row r="23" spans="1:9" ht="15.3" customHeight="1" x14ac:dyDescent="0.25">
      <c r="A23" t="s">
        <v>35</v>
      </c>
      <c r="E23" s="9"/>
      <c r="F23" s="6"/>
      <c r="I23" s="4"/>
    </row>
    <row r="24" spans="1:9" ht="15.3" customHeight="1" x14ac:dyDescent="0.25">
      <c r="A24" t="s">
        <v>36</v>
      </c>
      <c r="D24">
        <v>9</v>
      </c>
      <c r="E24" s="12">
        <v>0</v>
      </c>
      <c r="F24" s="6">
        <f t="shared" si="0"/>
        <v>0</v>
      </c>
      <c r="G24" t="s">
        <v>37</v>
      </c>
      <c r="I24" s="4"/>
    </row>
    <row r="25" spans="1:9" ht="15.3" customHeight="1" x14ac:dyDescent="0.25">
      <c r="A25" t="s">
        <v>38</v>
      </c>
      <c r="B25" s="1"/>
      <c r="C25" s="1"/>
      <c r="E25" s="9"/>
      <c r="F25" s="6"/>
      <c r="I25" s="4"/>
    </row>
    <row r="26" spans="1:9" ht="15.3" customHeight="1" x14ac:dyDescent="0.25">
      <c r="A26" t="s">
        <v>39</v>
      </c>
      <c r="D26">
        <v>2</v>
      </c>
      <c r="E26" s="12">
        <v>0</v>
      </c>
      <c r="F26" s="6">
        <f t="shared" si="0"/>
        <v>0</v>
      </c>
      <c r="G26" t="s">
        <v>40</v>
      </c>
      <c r="I26" s="4"/>
    </row>
    <row r="27" spans="1:9" ht="15.3" customHeight="1" x14ac:dyDescent="0.25">
      <c r="A27" t="s">
        <v>41</v>
      </c>
      <c r="D27">
        <v>2</v>
      </c>
      <c r="E27" s="12">
        <v>0</v>
      </c>
      <c r="F27" s="6">
        <f t="shared" si="0"/>
        <v>0</v>
      </c>
      <c r="G27" t="s">
        <v>42</v>
      </c>
      <c r="I27" s="4"/>
    </row>
    <row r="28" spans="1:9" ht="15.3" customHeight="1" x14ac:dyDescent="0.25">
      <c r="A28" t="s">
        <v>43</v>
      </c>
      <c r="E28" s="9"/>
      <c r="F28" s="6"/>
      <c r="I28" s="4"/>
    </row>
    <row r="29" spans="1:9" ht="15.3" customHeight="1" x14ac:dyDescent="0.25">
      <c r="A29" t="s">
        <v>44</v>
      </c>
      <c r="D29">
        <v>10</v>
      </c>
      <c r="E29" s="12">
        <v>0</v>
      </c>
      <c r="F29" s="6">
        <f t="shared" si="0"/>
        <v>0</v>
      </c>
      <c r="G29" t="s">
        <v>45</v>
      </c>
      <c r="I29" s="4"/>
    </row>
    <row r="30" spans="1:9" ht="15.3" customHeight="1" x14ac:dyDescent="0.25">
      <c r="A30" t="s">
        <v>46</v>
      </c>
      <c r="F30" s="6" t="s">
        <v>8</v>
      </c>
      <c r="I30" s="4"/>
    </row>
    <row r="31" spans="1:9" ht="15.3" customHeight="1" x14ac:dyDescent="0.25">
      <c r="A31" t="s">
        <v>47</v>
      </c>
      <c r="F31" s="6">
        <f>SUM(F6:F29)*0.02</f>
        <v>0</v>
      </c>
      <c r="I31" s="4"/>
    </row>
    <row r="32" spans="1:9" ht="15.3" customHeight="1" x14ac:dyDescent="0.25">
      <c r="F32" s="6"/>
      <c r="I32" s="4"/>
    </row>
    <row r="33" spans="1:9" ht="15.3" customHeight="1" x14ac:dyDescent="0.25">
      <c r="A33" s="1" t="s">
        <v>7</v>
      </c>
      <c r="B33" s="1"/>
      <c r="C33" s="1"/>
      <c r="D33" s="1"/>
      <c r="F33" s="7">
        <f>SUM(F6:F31)</f>
        <v>0</v>
      </c>
      <c r="I33" s="4"/>
    </row>
    <row r="34" spans="1:9" ht="12.75" customHeight="1" x14ac:dyDescent="0.25">
      <c r="F34" t="s">
        <v>8</v>
      </c>
    </row>
    <row r="35" spans="1:9" ht="12.75" customHeight="1" x14ac:dyDescent="0.25">
      <c r="F35" t="s">
        <v>8</v>
      </c>
    </row>
    <row r="36" spans="1:9" ht="12.75" customHeight="1" x14ac:dyDescent="0.25">
      <c r="F36" t="s">
        <v>8</v>
      </c>
    </row>
  </sheetData>
  <sheetProtection algorithmName="SHA-512" hashValue="f6nBtPZDZRpPCjEDcMVeH6myd1qre7TssRNzKMXf/ghJcKmKsIcnL+Z5ema4yqoUkqcnTy8Fd1+leSNXOApiFg==" saltValue="90WCirZHkAmfhXm//kB+Zg==" spinCount="100000" sheet="1" objects="1" scenarios="1" selectLockedCells="1"/>
  <pageMargins left="0.78749999999999998" right="0.78749999999999998" top="0.78749999999999998" bottom="0.78749999999999998" header="0.51180555555555496" footer="0.51180555555555496"/>
  <pageSetup paperSize="9" firstPageNumber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7"/>
  <sheetViews>
    <sheetView zoomScaleNormal="100" workbookViewId="0">
      <selection activeCell="E7" sqref="E7"/>
    </sheetView>
  </sheetViews>
  <sheetFormatPr defaultRowHeight="13.2" x14ac:dyDescent="0.25"/>
  <cols>
    <col min="1" max="8" width="11.5546875"/>
    <col min="9" max="9" width="0" hidden="1" customWidth="1"/>
    <col min="10" max="1025" width="11.5546875"/>
  </cols>
  <sheetData>
    <row r="1" spans="1:9" ht="12.9" customHeight="1" x14ac:dyDescent="0.25">
      <c r="A1" s="1" t="s">
        <v>0</v>
      </c>
      <c r="B1" s="1"/>
      <c r="C1" s="1"/>
    </row>
    <row r="2" spans="1:9" ht="12.9" customHeight="1" x14ac:dyDescent="0.25">
      <c r="A2" s="1" t="s">
        <v>1</v>
      </c>
      <c r="B2" s="1"/>
      <c r="C2" s="1"/>
    </row>
    <row r="3" spans="1:9" ht="15.3" customHeight="1" x14ac:dyDescent="0.3">
      <c r="A3" s="2"/>
      <c r="B3" s="2"/>
      <c r="I3">
        <v>1.1000000000000001</v>
      </c>
    </row>
    <row r="4" spans="1:9" ht="15.3" customHeight="1" x14ac:dyDescent="0.25">
      <c r="A4" s="1" t="s">
        <v>48</v>
      </c>
      <c r="B4" s="1"/>
    </row>
    <row r="5" spans="1:9" ht="15.3" customHeight="1" x14ac:dyDescent="0.25">
      <c r="A5" t="s">
        <v>13</v>
      </c>
      <c r="D5" t="s">
        <v>14</v>
      </c>
      <c r="E5" t="s">
        <v>15</v>
      </c>
      <c r="F5" t="s">
        <v>16</v>
      </c>
    </row>
    <row r="6" spans="1:9" ht="12.9" customHeight="1" x14ac:dyDescent="0.25">
      <c r="A6" t="s">
        <v>49</v>
      </c>
      <c r="D6">
        <v>1510</v>
      </c>
      <c r="E6" s="12">
        <v>0</v>
      </c>
      <c r="F6" s="9">
        <f>$D6*$E6</f>
        <v>0</v>
      </c>
    </row>
    <row r="7" spans="1:9" ht="12.9" customHeight="1" x14ac:dyDescent="0.25">
      <c r="A7" t="s">
        <v>50</v>
      </c>
      <c r="D7">
        <v>15</v>
      </c>
      <c r="E7" s="12">
        <v>0</v>
      </c>
      <c r="F7" s="9">
        <f t="shared" ref="F7:F22" si="0">$D7*$E7</f>
        <v>0</v>
      </c>
    </row>
    <row r="8" spans="1:9" ht="12.9" customHeight="1" x14ac:dyDescent="0.25">
      <c r="A8" t="s">
        <v>51</v>
      </c>
      <c r="D8">
        <v>15</v>
      </c>
      <c r="E8" s="12">
        <v>0</v>
      </c>
      <c r="F8" s="9">
        <f t="shared" si="0"/>
        <v>0</v>
      </c>
    </row>
    <row r="9" spans="1:9" ht="12.9" customHeight="1" x14ac:dyDescent="0.25">
      <c r="A9" t="s">
        <v>52</v>
      </c>
      <c r="D9">
        <v>18</v>
      </c>
      <c r="E9" s="12">
        <v>0</v>
      </c>
      <c r="F9" s="9">
        <f t="shared" si="0"/>
        <v>0</v>
      </c>
    </row>
    <row r="10" spans="1:9" ht="12.9" customHeight="1" x14ac:dyDescent="0.25">
      <c r="A10" t="s">
        <v>53</v>
      </c>
      <c r="D10">
        <v>87</v>
      </c>
      <c r="E10" s="12">
        <v>0</v>
      </c>
      <c r="F10" s="9">
        <f t="shared" si="0"/>
        <v>0</v>
      </c>
    </row>
    <row r="11" spans="1:9" ht="12.9" customHeight="1" x14ac:dyDescent="0.25">
      <c r="A11" t="s">
        <v>54</v>
      </c>
      <c r="D11">
        <v>25</v>
      </c>
      <c r="E11" s="12">
        <v>0</v>
      </c>
      <c r="F11" s="9">
        <f t="shared" si="0"/>
        <v>0</v>
      </c>
    </row>
    <row r="12" spans="1:9" ht="13.35" customHeight="1" x14ac:dyDescent="0.25">
      <c r="A12" t="s">
        <v>55</v>
      </c>
      <c r="D12">
        <v>2</v>
      </c>
      <c r="E12" s="12">
        <v>0</v>
      </c>
      <c r="F12" s="9">
        <f t="shared" si="0"/>
        <v>0</v>
      </c>
    </row>
    <row r="13" spans="1:9" ht="12.9" customHeight="1" x14ac:dyDescent="0.25">
      <c r="A13" t="s">
        <v>56</v>
      </c>
      <c r="D13">
        <v>1</v>
      </c>
      <c r="E13" s="12">
        <v>0</v>
      </c>
      <c r="F13" s="9">
        <f t="shared" si="0"/>
        <v>0</v>
      </c>
    </row>
    <row r="14" spans="1:9" ht="13.35" customHeight="1" x14ac:dyDescent="0.25">
      <c r="A14" t="s">
        <v>57</v>
      </c>
      <c r="D14">
        <v>10</v>
      </c>
      <c r="E14" s="12">
        <v>0</v>
      </c>
      <c r="F14" s="9">
        <f t="shared" si="0"/>
        <v>0</v>
      </c>
    </row>
    <row r="15" spans="1:9" ht="13.35" customHeight="1" x14ac:dyDescent="0.25">
      <c r="A15" t="s">
        <v>58</v>
      </c>
      <c r="D15">
        <v>105</v>
      </c>
      <c r="E15" s="12">
        <v>0</v>
      </c>
      <c r="F15" s="9">
        <f t="shared" si="0"/>
        <v>0</v>
      </c>
    </row>
    <row r="16" spans="1:9" ht="13.35" customHeight="1" x14ac:dyDescent="0.25">
      <c r="A16" t="s">
        <v>59</v>
      </c>
      <c r="D16">
        <v>42</v>
      </c>
      <c r="E16" s="12">
        <v>0</v>
      </c>
      <c r="F16" s="9">
        <f t="shared" si="0"/>
        <v>0</v>
      </c>
    </row>
    <row r="17" spans="1:6" ht="13.35" customHeight="1" x14ac:dyDescent="0.25">
      <c r="A17" t="s">
        <v>60</v>
      </c>
      <c r="E17" s="12">
        <v>0</v>
      </c>
      <c r="F17" s="9"/>
    </row>
    <row r="18" spans="1:6" ht="13.35" customHeight="1" x14ac:dyDescent="0.25">
      <c r="A18" t="s">
        <v>61</v>
      </c>
      <c r="D18">
        <v>1</v>
      </c>
      <c r="E18" s="12">
        <v>0</v>
      </c>
      <c r="F18" s="9">
        <f t="shared" si="0"/>
        <v>0</v>
      </c>
    </row>
    <row r="19" spans="1:6" ht="12.9" customHeight="1" x14ac:dyDescent="0.25">
      <c r="A19" t="s">
        <v>62</v>
      </c>
      <c r="D19">
        <v>75</v>
      </c>
      <c r="E19" s="12">
        <v>0</v>
      </c>
      <c r="F19" s="9">
        <f t="shared" si="0"/>
        <v>0</v>
      </c>
    </row>
    <row r="20" spans="1:6" ht="13.35" customHeight="1" x14ac:dyDescent="0.25">
      <c r="A20" t="s">
        <v>63</v>
      </c>
      <c r="D20">
        <v>8</v>
      </c>
      <c r="E20" s="12">
        <v>0</v>
      </c>
      <c r="F20" s="9">
        <f t="shared" si="0"/>
        <v>0</v>
      </c>
    </row>
    <row r="21" spans="1:6" ht="13.35" customHeight="1" x14ac:dyDescent="0.25">
      <c r="A21" t="s">
        <v>64</v>
      </c>
      <c r="D21">
        <v>15</v>
      </c>
      <c r="E21" s="12">
        <v>0</v>
      </c>
      <c r="F21" s="9">
        <f t="shared" si="0"/>
        <v>0</v>
      </c>
    </row>
    <row r="22" spans="1:6" ht="13.35" customHeight="1" x14ac:dyDescent="0.25">
      <c r="A22" t="s">
        <v>65</v>
      </c>
      <c r="D22">
        <v>5</v>
      </c>
      <c r="E22" s="12">
        <v>0</v>
      </c>
      <c r="F22" s="9">
        <f t="shared" si="0"/>
        <v>0</v>
      </c>
    </row>
    <row r="23" spans="1:6" ht="13.35" customHeight="1" x14ac:dyDescent="0.25">
      <c r="A23" s="1" t="s">
        <v>7</v>
      </c>
      <c r="B23" s="1"/>
      <c r="C23" s="1"/>
      <c r="D23" s="1"/>
      <c r="E23" s="10"/>
      <c r="F23" s="10">
        <f>SUM(F6:F22)</f>
        <v>0</v>
      </c>
    </row>
    <row r="24" spans="1:6" ht="12.9" customHeight="1" x14ac:dyDescent="0.25">
      <c r="E24" s="9"/>
      <c r="F24" s="9" t="s">
        <v>8</v>
      </c>
    </row>
    <row r="25" spans="1:6" x14ac:dyDescent="0.25">
      <c r="E25" s="9"/>
      <c r="F25" s="9"/>
    </row>
    <row r="26" spans="1:6" ht="12.9" customHeight="1" x14ac:dyDescent="0.25">
      <c r="A26" s="1" t="s">
        <v>10</v>
      </c>
      <c r="B26" s="1"/>
      <c r="E26" s="9"/>
      <c r="F26" s="9"/>
    </row>
    <row r="27" spans="1:6" ht="12.9" customHeight="1" x14ac:dyDescent="0.25">
      <c r="A27" t="s">
        <v>13</v>
      </c>
      <c r="D27" t="s">
        <v>14</v>
      </c>
      <c r="E27" s="9" t="s">
        <v>15</v>
      </c>
      <c r="F27" s="9" t="s">
        <v>16</v>
      </c>
    </row>
    <row r="28" spans="1:6" ht="12.9" customHeight="1" x14ac:dyDescent="0.25">
      <c r="A28" t="s">
        <v>66</v>
      </c>
      <c r="D28">
        <v>140</v>
      </c>
      <c r="E28" s="12">
        <v>0</v>
      </c>
      <c r="F28" s="9">
        <f>$D28*$E28</f>
        <v>0</v>
      </c>
    </row>
    <row r="29" spans="1:6" ht="12.9" customHeight="1" x14ac:dyDescent="0.25">
      <c r="A29" t="s">
        <v>67</v>
      </c>
      <c r="D29">
        <v>245</v>
      </c>
      <c r="E29" s="12">
        <v>0</v>
      </c>
      <c r="F29" s="9">
        <f t="shared" ref="F29:F33" si="1">$D29*$E29</f>
        <v>0</v>
      </c>
    </row>
    <row r="30" spans="1:6" ht="12.9" customHeight="1" x14ac:dyDescent="0.25">
      <c r="A30" t="s">
        <v>68</v>
      </c>
      <c r="D30">
        <v>85</v>
      </c>
      <c r="E30" s="12">
        <v>0</v>
      </c>
      <c r="F30" s="9">
        <f t="shared" si="1"/>
        <v>0</v>
      </c>
    </row>
    <row r="31" spans="1:6" ht="12.9" customHeight="1" x14ac:dyDescent="0.25">
      <c r="A31" t="s">
        <v>69</v>
      </c>
      <c r="D31">
        <v>20</v>
      </c>
      <c r="E31" s="12">
        <v>0</v>
      </c>
      <c r="F31" s="9">
        <f t="shared" si="1"/>
        <v>0</v>
      </c>
    </row>
    <row r="32" spans="1:6" ht="12.9" customHeight="1" x14ac:dyDescent="0.25">
      <c r="A32" t="s">
        <v>70</v>
      </c>
      <c r="D32">
        <v>115</v>
      </c>
      <c r="E32" s="12">
        <v>0</v>
      </c>
      <c r="F32" s="9">
        <f t="shared" si="1"/>
        <v>0</v>
      </c>
    </row>
    <row r="33" spans="1:6" ht="12.9" customHeight="1" x14ac:dyDescent="0.25">
      <c r="A33" t="s">
        <v>71</v>
      </c>
      <c r="D33">
        <v>1</v>
      </c>
      <c r="E33" s="12">
        <v>0</v>
      </c>
      <c r="F33" s="9">
        <f t="shared" si="1"/>
        <v>0</v>
      </c>
    </row>
    <row r="34" spans="1:6" ht="12.9" customHeight="1" x14ac:dyDescent="0.25">
      <c r="A34" s="1" t="s">
        <v>7</v>
      </c>
      <c r="B34" s="1"/>
      <c r="C34" s="1"/>
      <c r="D34" s="1"/>
      <c r="E34" s="1"/>
      <c r="F34" s="10">
        <f>SUM(F28:F33)</f>
        <v>0</v>
      </c>
    </row>
    <row r="37" spans="1:6" x14ac:dyDescent="0.25">
      <c r="A37" s="1"/>
      <c r="F37" s="5"/>
    </row>
  </sheetData>
  <sheetProtection algorithmName="SHA-512" hashValue="+h5Ut988yHmEoDUvmwnHhqynhvJ1j6FiZhH47K852XC6vSIrBTqKXF7gbHVka3ojQVRhsYC5SzA962BpWYweKQ==" saltValue="YMhHJ+80CGdHyjTMC2JT8Q==" spinCount="100000" sheet="1" objects="1" scenarios="1" selectLockedCells="1"/>
  <pageMargins left="0.78749999999999998" right="0.78749999999999998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7"/>
  <sheetViews>
    <sheetView zoomScaleNormal="100" workbookViewId="0">
      <selection activeCell="E7" sqref="E7"/>
    </sheetView>
  </sheetViews>
  <sheetFormatPr defaultRowHeight="13.2" x14ac:dyDescent="0.25"/>
  <cols>
    <col min="1" max="8" width="11.5546875"/>
    <col min="9" max="9" width="0" hidden="1" customWidth="1"/>
    <col min="10" max="1025" width="11.5546875"/>
  </cols>
  <sheetData>
    <row r="1" spans="1:9" ht="12.9" customHeight="1" x14ac:dyDescent="0.25">
      <c r="A1" s="1" t="s">
        <v>0</v>
      </c>
      <c r="B1" s="1"/>
      <c r="C1" s="1"/>
    </row>
    <row r="2" spans="1:9" ht="12.9" customHeight="1" x14ac:dyDescent="0.25">
      <c r="A2" s="1" t="s">
        <v>1</v>
      </c>
      <c r="B2" s="1"/>
      <c r="C2" s="1"/>
    </row>
    <row r="3" spans="1:9" ht="12.9" customHeight="1" x14ac:dyDescent="0.25">
      <c r="A3" s="1"/>
      <c r="B3" s="1"/>
      <c r="C3" s="1"/>
      <c r="I3">
        <v>1.1000000000000001</v>
      </c>
    </row>
    <row r="4" spans="1:9" ht="12.9" customHeight="1" x14ac:dyDescent="0.25">
      <c r="A4" s="1" t="s">
        <v>72</v>
      </c>
      <c r="B4" s="1"/>
    </row>
    <row r="5" spans="1:9" ht="12.9" customHeight="1" x14ac:dyDescent="0.25">
      <c r="A5" s="1" t="s">
        <v>73</v>
      </c>
    </row>
    <row r="6" spans="1:9" ht="12.9" customHeight="1" x14ac:dyDescent="0.25">
      <c r="A6" t="s">
        <v>13</v>
      </c>
      <c r="D6" t="s">
        <v>14</v>
      </c>
      <c r="E6" t="s">
        <v>15</v>
      </c>
      <c r="F6" t="s">
        <v>16</v>
      </c>
    </row>
    <row r="7" spans="1:9" ht="15.3" customHeight="1" x14ac:dyDescent="0.25">
      <c r="A7" t="s">
        <v>74</v>
      </c>
      <c r="D7">
        <v>1</v>
      </c>
      <c r="E7" s="12">
        <v>0</v>
      </c>
      <c r="F7" s="9">
        <f>$D7*$E7</f>
        <v>0</v>
      </c>
    </row>
    <row r="8" spans="1:9" ht="15.3" customHeight="1" x14ac:dyDescent="0.25">
      <c r="A8" t="s">
        <v>75</v>
      </c>
      <c r="E8" s="12">
        <v>0</v>
      </c>
      <c r="F8" s="9"/>
    </row>
    <row r="9" spans="1:9" ht="13.35" customHeight="1" x14ac:dyDescent="0.25">
      <c r="A9" t="s">
        <v>76</v>
      </c>
      <c r="D9">
        <v>1</v>
      </c>
      <c r="E9" s="12">
        <v>0</v>
      </c>
      <c r="F9" s="9">
        <f t="shared" ref="F9:F17" si="0">$D9*$E9</f>
        <v>0</v>
      </c>
    </row>
    <row r="10" spans="1:9" ht="12.9" customHeight="1" x14ac:dyDescent="0.25">
      <c r="A10" t="s">
        <v>77</v>
      </c>
      <c r="D10">
        <v>3</v>
      </c>
      <c r="E10" s="12">
        <v>0</v>
      </c>
      <c r="F10" s="9">
        <f t="shared" si="0"/>
        <v>0</v>
      </c>
    </row>
    <row r="11" spans="1:9" ht="12.9" customHeight="1" x14ac:dyDescent="0.25">
      <c r="A11" t="s">
        <v>78</v>
      </c>
      <c r="D11">
        <v>18</v>
      </c>
      <c r="E11" s="12">
        <v>0</v>
      </c>
      <c r="F11" s="9">
        <f t="shared" si="0"/>
        <v>0</v>
      </c>
    </row>
    <row r="12" spans="1:9" ht="12.9" customHeight="1" x14ac:dyDescent="0.25">
      <c r="A12" t="s">
        <v>79</v>
      </c>
      <c r="D12">
        <v>1</v>
      </c>
      <c r="E12" s="12">
        <v>0</v>
      </c>
      <c r="F12" s="9">
        <f t="shared" si="0"/>
        <v>0</v>
      </c>
    </row>
    <row r="13" spans="1:9" ht="12.9" customHeight="1" x14ac:dyDescent="0.25">
      <c r="A13" t="s">
        <v>80</v>
      </c>
      <c r="D13">
        <v>2</v>
      </c>
      <c r="E13" s="12">
        <v>0</v>
      </c>
      <c r="F13" s="9">
        <f t="shared" si="0"/>
        <v>0</v>
      </c>
    </row>
    <row r="14" spans="1:9" ht="12.9" customHeight="1" x14ac:dyDescent="0.25">
      <c r="A14" t="s">
        <v>81</v>
      </c>
      <c r="D14">
        <v>6</v>
      </c>
      <c r="E14" s="12">
        <v>0</v>
      </c>
      <c r="F14" s="9">
        <f t="shared" si="0"/>
        <v>0</v>
      </c>
    </row>
    <row r="15" spans="1:9" ht="12.9" customHeight="1" x14ac:dyDescent="0.25">
      <c r="A15" t="s">
        <v>82</v>
      </c>
      <c r="D15">
        <v>1</v>
      </c>
      <c r="E15" s="12">
        <v>0</v>
      </c>
      <c r="F15" s="9">
        <f t="shared" si="0"/>
        <v>0</v>
      </c>
    </row>
    <row r="16" spans="1:9" ht="12.9" customHeight="1" x14ac:dyDescent="0.25">
      <c r="A16" t="s">
        <v>83</v>
      </c>
      <c r="D16">
        <v>1</v>
      </c>
      <c r="E16" s="12">
        <v>0</v>
      </c>
      <c r="F16" s="9">
        <f t="shared" si="0"/>
        <v>0</v>
      </c>
    </row>
    <row r="17" spans="1:6" ht="12.9" customHeight="1" x14ac:dyDescent="0.25">
      <c r="A17" t="s">
        <v>84</v>
      </c>
      <c r="D17">
        <v>12</v>
      </c>
      <c r="E17" s="12">
        <v>0</v>
      </c>
      <c r="F17" s="9">
        <f t="shared" si="0"/>
        <v>0</v>
      </c>
    </row>
    <row r="18" spans="1:6" ht="12.9" customHeight="1" x14ac:dyDescent="0.25">
      <c r="A18" s="1" t="s">
        <v>7</v>
      </c>
      <c r="B18" s="1"/>
      <c r="C18" s="1"/>
      <c r="D18" s="1"/>
      <c r="E18" s="9"/>
      <c r="F18" s="10">
        <f>SUM(F7:F17)</f>
        <v>0</v>
      </c>
    </row>
    <row r="19" spans="1:6" ht="12.9" customHeight="1" x14ac:dyDescent="0.25">
      <c r="A19" s="1"/>
      <c r="B19" s="1"/>
      <c r="C19" s="1"/>
      <c r="D19" s="1"/>
      <c r="E19" s="9"/>
      <c r="F19" s="10" t="s">
        <v>8</v>
      </c>
    </row>
    <row r="20" spans="1:6" ht="12.9" customHeight="1" x14ac:dyDescent="0.25">
      <c r="A20" s="1" t="s">
        <v>85</v>
      </c>
      <c r="B20" s="1"/>
      <c r="E20" s="9"/>
      <c r="F20" s="9" t="s">
        <v>8</v>
      </c>
    </row>
    <row r="21" spans="1:6" ht="12.9" customHeight="1" x14ac:dyDescent="0.25">
      <c r="A21" t="s">
        <v>13</v>
      </c>
      <c r="D21" t="s">
        <v>14</v>
      </c>
      <c r="E21" s="9" t="s">
        <v>15</v>
      </c>
      <c r="F21" s="9" t="s">
        <v>16</v>
      </c>
    </row>
    <row r="22" spans="1:6" ht="12.9" customHeight="1" x14ac:dyDescent="0.25">
      <c r="A22" t="s">
        <v>86</v>
      </c>
      <c r="D22">
        <v>1</v>
      </c>
      <c r="E22" s="12">
        <v>0</v>
      </c>
      <c r="F22" s="9">
        <f>$D22*$E22</f>
        <v>0</v>
      </c>
    </row>
    <row r="23" spans="1:6" ht="12.9" customHeight="1" x14ac:dyDescent="0.25">
      <c r="A23" t="s">
        <v>87</v>
      </c>
      <c r="D23">
        <v>3</v>
      </c>
      <c r="E23" s="12">
        <v>0</v>
      </c>
      <c r="F23" s="9">
        <f>$D23*$E23</f>
        <v>0</v>
      </c>
    </row>
    <row r="24" spans="1:6" ht="12.9" customHeight="1" x14ac:dyDescent="0.25">
      <c r="A24" s="1" t="s">
        <v>7</v>
      </c>
      <c r="B24" s="1"/>
      <c r="C24" s="1"/>
      <c r="D24" s="1"/>
      <c r="F24" s="10">
        <f>SUM(F22:F23)</f>
        <v>0</v>
      </c>
    </row>
    <row r="25" spans="1:6" ht="12.9" customHeight="1" x14ac:dyDescent="0.25">
      <c r="A25" s="1"/>
      <c r="B25" s="1"/>
      <c r="C25" s="1"/>
      <c r="D25" s="1"/>
      <c r="E25" s="1"/>
      <c r="F25" s="10" t="s">
        <v>8</v>
      </c>
    </row>
    <row r="26" spans="1:6" ht="12.9" customHeight="1" x14ac:dyDescent="0.25">
      <c r="F26" s="9" t="s">
        <v>8</v>
      </c>
    </row>
    <row r="27" spans="1:6" ht="12.9" customHeight="1" x14ac:dyDescent="0.25">
      <c r="A27" s="1" t="s">
        <v>88</v>
      </c>
      <c r="B27" s="1"/>
      <c r="C27" s="1"/>
      <c r="D27" s="1"/>
      <c r="E27" s="1"/>
      <c r="F27" s="10">
        <f>SUM(F18+F24)</f>
        <v>0</v>
      </c>
    </row>
  </sheetData>
  <sheetProtection algorithmName="SHA-512" hashValue="OjfAXc7adSzigW+74h36mxiJpbadTvwOdrVHML7Nj6anLwIbt7++OFnrr/TM8hSTiMiXt6P4U6tEWOZzHYQ5Ng==" saltValue="H8ozG1R4FyIWV72hiGlPVg==" spinCount="100000" sheet="1" objects="1" scenarios="1" selectLockedCells="1"/>
  <pageMargins left="0.78749999999999998" right="0.78749999999999998" top="0.88611111111111096" bottom="0.88611111111111096" header="0.51180555555555496" footer="0.51180555555555496"/>
  <pageSetup paperSize="0" scale="0" firstPageNumber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1"/>
  <sheetViews>
    <sheetView zoomScaleNormal="100" workbookViewId="0">
      <selection activeCell="E26" sqref="E26"/>
    </sheetView>
  </sheetViews>
  <sheetFormatPr defaultRowHeight="13.2" x14ac:dyDescent="0.25"/>
  <cols>
    <col min="1" max="8" width="11.5546875"/>
    <col min="9" max="9" width="10.6640625" hidden="1" customWidth="1"/>
    <col min="10" max="1025" width="11.5546875"/>
  </cols>
  <sheetData>
    <row r="1" spans="1:9" ht="12.9" customHeight="1" x14ac:dyDescent="0.25">
      <c r="A1" s="1" t="s">
        <v>0</v>
      </c>
      <c r="B1" s="1"/>
      <c r="C1" s="1"/>
    </row>
    <row r="2" spans="1:9" ht="12.9" customHeight="1" x14ac:dyDescent="0.25">
      <c r="A2" s="1" t="s">
        <v>1</v>
      </c>
      <c r="B2" s="1"/>
      <c r="C2" s="1"/>
    </row>
    <row r="3" spans="1:9" ht="15.3" customHeight="1" x14ac:dyDescent="0.3">
      <c r="A3" s="2"/>
      <c r="B3" s="2"/>
      <c r="I3">
        <v>1.1000000000000001</v>
      </c>
    </row>
    <row r="4" spans="1:9" ht="12.9" customHeight="1" x14ac:dyDescent="0.25">
      <c r="A4" s="1" t="s">
        <v>89</v>
      </c>
      <c r="B4" s="1"/>
    </row>
    <row r="5" spans="1:9" ht="13.35" customHeight="1" x14ac:dyDescent="0.25">
      <c r="A5" t="s">
        <v>13</v>
      </c>
      <c r="D5" t="s">
        <v>14</v>
      </c>
      <c r="E5" t="s">
        <v>15</v>
      </c>
      <c r="F5" t="s">
        <v>16</v>
      </c>
    </row>
    <row r="6" spans="1:9" ht="12.9" customHeight="1" x14ac:dyDescent="0.25">
      <c r="A6" t="s">
        <v>90</v>
      </c>
      <c r="D6">
        <v>19</v>
      </c>
      <c r="E6" s="12">
        <v>0</v>
      </c>
      <c r="F6" s="9">
        <f>$D6*$E6</f>
        <v>0</v>
      </c>
    </row>
    <row r="7" spans="1:9" ht="12.9" customHeight="1" x14ac:dyDescent="0.25">
      <c r="A7" t="s">
        <v>91</v>
      </c>
      <c r="D7">
        <v>3</v>
      </c>
      <c r="E7" s="12">
        <v>0</v>
      </c>
      <c r="F7" s="9">
        <f>$D7*$E7</f>
        <v>0</v>
      </c>
    </row>
    <row r="8" spans="1:9" ht="12.9" customHeight="1" x14ac:dyDescent="0.25">
      <c r="A8" t="s">
        <v>92</v>
      </c>
      <c r="D8">
        <v>280</v>
      </c>
      <c r="E8" s="12">
        <v>0</v>
      </c>
      <c r="F8" s="9">
        <f t="shared" ref="F8:F10" si="0">$D8*$E8</f>
        <v>0</v>
      </c>
    </row>
    <row r="9" spans="1:9" ht="13.35" customHeight="1" x14ac:dyDescent="0.25">
      <c r="A9" t="s">
        <v>93</v>
      </c>
      <c r="D9">
        <v>65</v>
      </c>
      <c r="E9" s="12">
        <v>0</v>
      </c>
      <c r="F9" s="9">
        <f t="shared" si="0"/>
        <v>0</v>
      </c>
    </row>
    <row r="10" spans="1:9" ht="12.9" customHeight="1" x14ac:dyDescent="0.25">
      <c r="A10" t="s">
        <v>94</v>
      </c>
      <c r="D10">
        <v>280</v>
      </c>
      <c r="E10" s="12">
        <v>0</v>
      </c>
      <c r="F10" s="9">
        <f t="shared" si="0"/>
        <v>0</v>
      </c>
    </row>
    <row r="11" spans="1:9" ht="12.9" customHeight="1" x14ac:dyDescent="0.25">
      <c r="A11" t="s">
        <v>95</v>
      </c>
      <c r="E11" s="9"/>
      <c r="F11" s="9">
        <f>SUM(F6:F10)*0.02</f>
        <v>0</v>
      </c>
    </row>
    <row r="12" spans="1:9" ht="12.9" customHeight="1" x14ac:dyDescent="0.25">
      <c r="A12" s="1" t="s">
        <v>7</v>
      </c>
      <c r="B12" s="1"/>
      <c r="C12" s="1"/>
      <c r="D12" s="1"/>
      <c r="E12" s="10"/>
      <c r="F12" s="10">
        <f>SUM(F6:F11)</f>
        <v>0</v>
      </c>
    </row>
    <row r="13" spans="1:9" ht="12.9" customHeight="1" x14ac:dyDescent="0.25">
      <c r="E13" s="9"/>
      <c r="F13" s="9" t="s">
        <v>8</v>
      </c>
    </row>
    <row r="14" spans="1:9" ht="12.9" customHeight="1" x14ac:dyDescent="0.25">
      <c r="A14" s="1" t="s">
        <v>96</v>
      </c>
      <c r="B14" s="1"/>
      <c r="E14" s="9"/>
      <c r="F14" s="9" t="s">
        <v>8</v>
      </c>
    </row>
    <row r="15" spans="1:9" ht="13.35" customHeight="1" x14ac:dyDescent="0.25">
      <c r="A15" t="s">
        <v>13</v>
      </c>
      <c r="D15" t="s">
        <v>14</v>
      </c>
      <c r="E15" s="9" t="s">
        <v>15</v>
      </c>
      <c r="F15" s="9" t="s">
        <v>16</v>
      </c>
    </row>
    <row r="16" spans="1:9" ht="13.35" customHeight="1" x14ac:dyDescent="0.25">
      <c r="A16" t="s">
        <v>97</v>
      </c>
      <c r="D16">
        <v>19</v>
      </c>
      <c r="E16" s="12">
        <v>0</v>
      </c>
      <c r="F16" s="9">
        <f>$D16*$E16</f>
        <v>0</v>
      </c>
    </row>
    <row r="17" spans="1:6" ht="13.35" customHeight="1" x14ac:dyDescent="0.25">
      <c r="A17" t="s">
        <v>98</v>
      </c>
      <c r="D17">
        <v>3</v>
      </c>
      <c r="E17" s="12">
        <v>0</v>
      </c>
      <c r="F17" s="9">
        <f t="shared" ref="F17:F20" si="1">$D17*$E17</f>
        <v>0</v>
      </c>
    </row>
    <row r="18" spans="1:6" ht="13.35" customHeight="1" x14ac:dyDescent="0.25">
      <c r="A18" t="s">
        <v>99</v>
      </c>
      <c r="D18">
        <v>260</v>
      </c>
      <c r="E18" s="12">
        <v>0</v>
      </c>
      <c r="F18" s="9">
        <f t="shared" si="1"/>
        <v>0</v>
      </c>
    </row>
    <row r="19" spans="1:6" ht="13.35" customHeight="1" x14ac:dyDescent="0.25">
      <c r="A19" t="s">
        <v>100</v>
      </c>
      <c r="D19">
        <v>65</v>
      </c>
      <c r="E19" s="12">
        <v>0</v>
      </c>
      <c r="F19" s="9">
        <f t="shared" si="1"/>
        <v>0</v>
      </c>
    </row>
    <row r="20" spans="1:6" ht="13.35" customHeight="1" x14ac:dyDescent="0.25">
      <c r="A20" t="s">
        <v>101</v>
      </c>
      <c r="D20">
        <v>3</v>
      </c>
      <c r="E20" s="12">
        <v>0</v>
      </c>
      <c r="F20" s="9">
        <f t="shared" si="1"/>
        <v>0</v>
      </c>
    </row>
    <row r="21" spans="1:6" ht="12.9" customHeight="1" x14ac:dyDescent="0.25">
      <c r="A21" s="1" t="s">
        <v>7</v>
      </c>
      <c r="B21" s="1"/>
      <c r="C21" s="1"/>
      <c r="D21" s="1"/>
      <c r="E21" s="10"/>
      <c r="F21" s="10">
        <f>SUM(F16:F20)</f>
        <v>0</v>
      </c>
    </row>
    <row r="22" spans="1:6" ht="12.9" customHeight="1" x14ac:dyDescent="0.25">
      <c r="A22" s="1"/>
      <c r="B22" s="1"/>
      <c r="C22" s="1"/>
      <c r="D22" s="1"/>
      <c r="E22" s="10"/>
      <c r="F22" s="10" t="s">
        <v>8</v>
      </c>
    </row>
    <row r="23" spans="1:6" ht="12.9" customHeight="1" x14ac:dyDescent="0.25">
      <c r="A23" s="1" t="s">
        <v>10</v>
      </c>
      <c r="B23" s="1"/>
      <c r="E23" s="9"/>
      <c r="F23" s="9" t="s">
        <v>8</v>
      </c>
    </row>
    <row r="24" spans="1:6" ht="13.35" customHeight="1" x14ac:dyDescent="0.25">
      <c r="A24" t="s">
        <v>13</v>
      </c>
      <c r="D24" t="s">
        <v>14</v>
      </c>
      <c r="E24" s="9" t="s">
        <v>15</v>
      </c>
      <c r="F24" s="9" t="s">
        <v>16</v>
      </c>
    </row>
    <row r="25" spans="1:6" ht="12.9" customHeight="1" x14ac:dyDescent="0.25">
      <c r="A25" t="s">
        <v>66</v>
      </c>
      <c r="D25">
        <v>105</v>
      </c>
      <c r="E25" s="12">
        <v>0</v>
      </c>
      <c r="F25" s="9">
        <f>$D25*$E25</f>
        <v>0</v>
      </c>
    </row>
    <row r="26" spans="1:6" ht="12.9" customHeight="1" x14ac:dyDescent="0.25">
      <c r="A26" t="s">
        <v>67</v>
      </c>
      <c r="D26">
        <v>80</v>
      </c>
      <c r="E26" s="12">
        <v>0</v>
      </c>
      <c r="F26" s="9">
        <f t="shared" ref="F26:F28" si="2">$D26*$E26</f>
        <v>0</v>
      </c>
    </row>
    <row r="27" spans="1:6" ht="13.35" customHeight="1" x14ac:dyDescent="0.25">
      <c r="A27" t="s">
        <v>102</v>
      </c>
      <c r="D27">
        <v>20</v>
      </c>
      <c r="E27" s="12">
        <v>0</v>
      </c>
      <c r="F27" s="9">
        <f t="shared" si="2"/>
        <v>0</v>
      </c>
    </row>
    <row r="28" spans="1:6" ht="12.9" customHeight="1" x14ac:dyDescent="0.25">
      <c r="A28" t="s">
        <v>103</v>
      </c>
      <c r="D28">
        <v>19</v>
      </c>
      <c r="E28" s="12">
        <v>0</v>
      </c>
      <c r="F28" s="9">
        <f t="shared" si="2"/>
        <v>0</v>
      </c>
    </row>
    <row r="29" spans="1:6" ht="12.9" customHeight="1" x14ac:dyDescent="0.25">
      <c r="A29" s="1" t="s">
        <v>7</v>
      </c>
      <c r="B29" s="1"/>
      <c r="C29" s="1"/>
      <c r="D29" s="1"/>
      <c r="E29" s="10"/>
      <c r="F29" s="10">
        <f>SUM(F25:F28)</f>
        <v>0</v>
      </c>
    </row>
    <row r="30" spans="1:6" ht="12.9" customHeight="1" x14ac:dyDescent="0.25">
      <c r="F30" s="9" t="s">
        <v>8</v>
      </c>
    </row>
    <row r="31" spans="1:6" x14ac:dyDescent="0.25">
      <c r="A31" s="1" t="s">
        <v>7</v>
      </c>
      <c r="F31" s="10">
        <f>SUM(F12+F21+F29)</f>
        <v>0</v>
      </c>
    </row>
  </sheetData>
  <sheetProtection algorithmName="SHA-512" hashValue="vZTSELyGa8cdFn6neycKJZg8yC2kLFouLa4F55HIHqt9KFLQPANbtzzw/OqAgxOOMSfXtY8Wse62zMhlmPdb/A==" saltValue="8149N9Fneg5/uFpZXGsdDA==" spinCount="100000" sheet="1" objects="1" scenarios="1" selectLockedCells="1"/>
  <pageMargins left="0.78749999999999998" right="0.78749999999999998" top="1.05277777777778" bottom="1.05277777777778" header="0.78749999999999998" footer="0.78749999999999998"/>
  <pageSetup paperSize="9" firstPageNumber="0" orientation="portrait" r:id="rId1"/>
  <headerFooter>
    <oddHeader>&amp;C&amp;"Times New Roman,obyčejné"&amp;12&amp;A</oddHeader>
    <oddFooter>&amp;C&amp;"Times New Roman,obyčejné"&amp;12Stránka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16551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rekapitulace</vt:lpstr>
      <vt:lpstr>NN nosný materiál</vt:lpstr>
      <vt:lpstr>NN montáž </vt:lpstr>
      <vt:lpstr>NN dodávky </vt:lpstr>
      <vt:lpstr>trasování MN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Cousy Agáta</dc:creator>
  <cp:lastModifiedBy>Cousy Agáta</cp:lastModifiedBy>
  <cp:revision>16</cp:revision>
  <cp:lastPrinted>2016-06-12T08:49:50Z</cp:lastPrinted>
  <dcterms:created xsi:type="dcterms:W3CDTF">2013-02-06T12:38:56Z</dcterms:created>
  <dcterms:modified xsi:type="dcterms:W3CDTF">2023-01-06T08:24:27Z</dcterms:modified>
</cp:coreProperties>
</file>